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108" windowWidth="23256" windowHeight="12576"/>
  </bookViews>
  <sheets>
    <sheet name="Munka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1" l="1"/>
  <c r="B23" i="1"/>
  <c r="C68" i="1"/>
  <c r="C69" i="1" s="1"/>
  <c r="B60" i="1"/>
  <c r="B62" i="1" s="1"/>
  <c r="C72" i="1"/>
  <c r="B69" i="1"/>
  <c r="B64" i="1"/>
  <c r="B56" i="1"/>
  <c r="C61" i="1" l="1"/>
  <c r="C62" i="1" s="1"/>
  <c r="C66" i="1"/>
  <c r="B66" i="1"/>
  <c r="C58" i="1"/>
  <c r="B58" i="1"/>
  <c r="C54" i="1"/>
  <c r="B54" i="1"/>
  <c r="C33" i="1" l="1"/>
  <c r="B33" i="1"/>
  <c r="C46" i="1" l="1"/>
  <c r="B46" i="1"/>
  <c r="C29" i="1" l="1"/>
  <c r="C42" i="1" l="1"/>
  <c r="B72" i="1" l="1"/>
  <c r="B42" i="1" l="1"/>
  <c r="C37" i="1" l="1"/>
  <c r="B37" i="1"/>
  <c r="B29" i="1"/>
  <c r="C23" i="1"/>
  <c r="C50" i="1" l="1"/>
  <c r="C74" i="1" s="1"/>
  <c r="B50" i="1"/>
  <c r="B74" i="1" s="1"/>
</calcChain>
</file>

<file path=xl/sharedStrings.xml><?xml version="1.0" encoding="utf-8"?>
<sst xmlns="http://schemas.openxmlformats.org/spreadsheetml/2006/main" count="70" uniqueCount="45">
  <si>
    <t>Sakkvilág támogatás</t>
  </si>
  <si>
    <t>Csapatbajnokságok</t>
  </si>
  <si>
    <t>Nevezési díjak</t>
  </si>
  <si>
    <t>Bírói díjak</t>
  </si>
  <si>
    <t>Össz:</t>
  </si>
  <si>
    <t>Karácsonyi Open</t>
  </si>
  <si>
    <t>ÖSSZESEN:</t>
  </si>
  <si>
    <t>Telefon</t>
  </si>
  <si>
    <t>Bevétel terv</t>
  </si>
  <si>
    <t>Kiadás terv</t>
  </si>
  <si>
    <t>Irodaszer</t>
  </si>
  <si>
    <t>Nevezési- és regisztrációs díjak</t>
  </si>
  <si>
    <t>Postaköltség</t>
  </si>
  <si>
    <t>Banki költség</t>
  </si>
  <si>
    <t>MSSZ tagdíj</t>
  </si>
  <si>
    <t>Bírói díjak, versenydíjak, irodaszer, terembérlet</t>
  </si>
  <si>
    <t>Pénz-, bírói-, regisztrációs díjak</t>
  </si>
  <si>
    <t>Érmek, kupák</t>
  </si>
  <si>
    <t>Költségvetési tartalék</t>
  </si>
  <si>
    <t>Adó és járulék összesen (bírói- és versenydíjak is)</t>
  </si>
  <si>
    <t>Szabó László Emlékdíjak</t>
  </si>
  <si>
    <t>2019-es díjak</t>
  </si>
  <si>
    <t>Korábbi évekből még fel nem használt támogatás</t>
  </si>
  <si>
    <t>Nyitóegyenleg 2020. január 1-jén</t>
  </si>
  <si>
    <t>NEA pályázat</t>
  </si>
  <si>
    <t>Fővárosi támogatás</t>
  </si>
  <si>
    <t>Működés és áthozott tételek</t>
  </si>
  <si>
    <t>Tavaszi Fesztivál 2019. Főváros támogatás</t>
  </si>
  <si>
    <t>Budapesti Diákolimpiák (2019/20)</t>
  </si>
  <si>
    <t>GM-IM szervezési díj</t>
  </si>
  <si>
    <t>Villámbajnokság, BSSZ-Aranytíz és Budapest Open</t>
  </si>
  <si>
    <t>BSSZ 2020. évi költségvetés terv</t>
  </si>
  <si>
    <t>Szerencsejáték Zrt. Támogatás</t>
  </si>
  <si>
    <t>Főtitkári megbízási díj 2020.</t>
  </si>
  <si>
    <t>Főtitkári megbízási díj tartozás 2019.</t>
  </si>
  <si>
    <t>Révész Máriusz és Lovas Zsolt kölcsön</t>
  </si>
  <si>
    <t>Nyílt Budapest Egyéni Bajnokság</t>
  </si>
  <si>
    <t>Országos Ifjúsági Csapatbajnokság 2020.</t>
  </si>
  <si>
    <t>Szervezési költségek</t>
  </si>
  <si>
    <t>Ifiverseny</t>
  </si>
  <si>
    <t>Eszközbeszerzés (DGT 2010 órák, sakk vásznak, sakk figurák)</t>
  </si>
  <si>
    <t>Beszerzési költségek</t>
  </si>
  <si>
    <t>Lázár András Emlékverseny és szimultán</t>
  </si>
  <si>
    <t>Budapesti Ősz Sakkfesztivál</t>
  </si>
  <si>
    <t>Egyesületi tartozás 2019. évről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</si>
</sst>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3" fontId="0" fillId="0" borderId="2" xfId="0" applyNumberFormat="1" applyBorder="1"/>
    <xf numFmtId="3" fontId="0" fillId="0" borderId="3" xfId="0" applyNumberFormat="1" applyBorder="1"/>
    <xf numFmtId="3" fontId="0" fillId="0" borderId="2" xfId="0" applyNumberFormat="1" applyBorder="1" applyAlignment="1">
      <alignment horizontal="left"/>
    </xf>
    <xf numFmtId="3" fontId="0" fillId="0" borderId="3" xfId="0" applyNumberFormat="1" applyBorder="1" applyAlignment="1">
      <alignment horizontal="left"/>
    </xf>
    <xf numFmtId="3" fontId="0" fillId="0" borderId="10" xfId="0" applyNumberFormat="1" applyBorder="1"/>
    <xf numFmtId="3" fontId="2" fillId="0" borderId="5" xfId="0" applyNumberFormat="1" applyFont="1" applyBorder="1"/>
    <xf numFmtId="3" fontId="0" fillId="0" borderId="12" xfId="0" applyNumberFormat="1" applyBorder="1"/>
    <xf numFmtId="3" fontId="0" fillId="0" borderId="12" xfId="0" applyNumberFormat="1" applyFill="1" applyBorder="1"/>
    <xf numFmtId="3" fontId="0" fillId="0" borderId="15" xfId="0" applyNumberFormat="1" applyBorder="1"/>
    <xf numFmtId="3" fontId="0" fillId="0" borderId="2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0" fillId="0" borderId="0" xfId="0" applyNumberFormat="1" applyFill="1" applyBorder="1"/>
    <xf numFmtId="3" fontId="0" fillId="0" borderId="2" xfId="0" applyNumberFormat="1" applyFill="1" applyBorder="1"/>
    <xf numFmtId="164" fontId="0" fillId="0" borderId="17" xfId="0" applyNumberForma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4" fontId="0" fillId="0" borderId="0" xfId="0" applyNumberFormat="1" applyBorder="1"/>
    <xf numFmtId="164" fontId="0" fillId="0" borderId="9" xfId="0" applyNumberForma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164" fontId="0" fillId="0" borderId="1" xfId="0" applyNumberFormat="1" applyBorder="1"/>
    <xf numFmtId="164" fontId="0" fillId="0" borderId="4" xfId="0" applyNumberFormat="1" applyBorder="1"/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8" xfId="0" applyNumberFormat="1" applyBorder="1"/>
    <xf numFmtId="164" fontId="0" fillId="0" borderId="11" xfId="0" applyNumberFormat="1" applyBorder="1"/>
    <xf numFmtId="164" fontId="1" fillId="0" borderId="0" xfId="0" applyNumberFormat="1" applyFont="1"/>
    <xf numFmtId="164" fontId="0" fillId="0" borderId="0" xfId="0" applyNumberFormat="1"/>
    <xf numFmtId="164" fontId="1" fillId="0" borderId="26" xfId="0" applyNumberFormat="1" applyFont="1" applyFill="1" applyBorder="1" applyAlignment="1">
      <alignment horizontal="right"/>
    </xf>
    <xf numFmtId="164" fontId="1" fillId="0" borderId="13" xfId="0" applyNumberFormat="1" applyFont="1" applyFill="1" applyBorder="1"/>
    <xf numFmtId="164" fontId="1" fillId="0" borderId="14" xfId="0" applyNumberFormat="1" applyFont="1" applyFill="1" applyBorder="1"/>
    <xf numFmtId="164" fontId="2" fillId="0" borderId="6" xfId="0" applyNumberFormat="1" applyFont="1" applyFill="1" applyBorder="1"/>
    <xf numFmtId="164" fontId="2" fillId="0" borderId="7" xfId="0" applyNumberFormat="1" applyFont="1" applyFill="1" applyBorder="1"/>
    <xf numFmtId="0" fontId="0" fillId="0" borderId="0" xfId="0" applyAlignment="1">
      <alignment horizontal="center"/>
    </xf>
    <xf numFmtId="164" fontId="3" fillId="0" borderId="0" xfId="0" applyNumberFormat="1" applyFont="1"/>
    <xf numFmtId="164" fontId="1" fillId="0" borderId="0" xfId="0" applyNumberFormat="1" applyFont="1" applyBorder="1"/>
    <xf numFmtId="164" fontId="1" fillId="0" borderId="9" xfId="0" applyNumberFormat="1" applyFont="1" applyBorder="1"/>
    <xf numFmtId="164" fontId="0" fillId="0" borderId="0" xfId="0" applyNumberFormat="1" applyFont="1" applyBorder="1"/>
    <xf numFmtId="0" fontId="0" fillId="0" borderId="0" xfId="0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9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zoomScale="115" zoomScaleNormal="115" workbookViewId="0">
      <selection sqref="A1:C1"/>
    </sheetView>
  </sheetViews>
  <sheetFormatPr defaultRowHeight="14.4" x14ac:dyDescent="0.3"/>
  <cols>
    <col min="1" max="1" width="43.109375" customWidth="1"/>
    <col min="2" max="2" width="20.33203125" style="38" customWidth="1"/>
    <col min="3" max="3" width="25.5546875" style="38" customWidth="1"/>
    <col min="4" max="6" width="19.88671875" customWidth="1"/>
    <col min="7" max="7" width="16.44140625" customWidth="1"/>
    <col min="8" max="9" width="19.88671875" customWidth="1"/>
    <col min="10" max="10" width="12.6640625" customWidth="1"/>
    <col min="13" max="13" width="15.5546875" bestFit="1" customWidth="1"/>
  </cols>
  <sheetData>
    <row r="1" spans="1:17" ht="15" thickBot="1" x14ac:dyDescent="0.35">
      <c r="A1" s="56" t="s">
        <v>31</v>
      </c>
      <c r="B1" s="56"/>
      <c r="C1" s="56"/>
    </row>
    <row r="2" spans="1:17" ht="15" thickBot="1" x14ac:dyDescent="0.35">
      <c r="A2" s="57"/>
      <c r="B2" s="58"/>
      <c r="C2" s="59"/>
    </row>
    <row r="3" spans="1:17" ht="15" thickBot="1" x14ac:dyDescent="0.35">
      <c r="A3" s="10" t="s">
        <v>23</v>
      </c>
      <c r="B3" s="39">
        <v>1330000</v>
      </c>
      <c r="C3" s="17"/>
    </row>
    <row r="4" spans="1:17" ht="15" thickBot="1" x14ac:dyDescent="0.35">
      <c r="A4" s="14"/>
      <c r="B4" s="18"/>
      <c r="C4" s="19"/>
    </row>
    <row r="5" spans="1:17" ht="15" thickTop="1" x14ac:dyDescent="0.3">
      <c r="A5" s="12"/>
      <c r="B5" s="20"/>
      <c r="C5" s="21"/>
    </row>
    <row r="6" spans="1:17" ht="15" thickBot="1" x14ac:dyDescent="0.35">
      <c r="A6" s="11"/>
      <c r="B6" s="22"/>
      <c r="C6" s="23"/>
    </row>
    <row r="7" spans="1:17" ht="15" thickBot="1" x14ac:dyDescent="0.35">
      <c r="A7" s="13"/>
      <c r="B7" s="24" t="s">
        <v>8</v>
      </c>
      <c r="C7" s="25" t="s">
        <v>9</v>
      </c>
    </row>
    <row r="8" spans="1:17" ht="15" thickTop="1" x14ac:dyDescent="0.3">
      <c r="A8" s="53" t="s">
        <v>26</v>
      </c>
      <c r="B8" s="54"/>
      <c r="C8" s="55"/>
    </row>
    <row r="9" spans="1:17" x14ac:dyDescent="0.3">
      <c r="A9" s="2" t="s">
        <v>13</v>
      </c>
      <c r="B9" s="26"/>
      <c r="C9" s="27">
        <v>-80000</v>
      </c>
    </row>
    <row r="10" spans="1:17" x14ac:dyDescent="0.3">
      <c r="A10" s="2" t="s">
        <v>0</v>
      </c>
      <c r="B10" s="26"/>
      <c r="C10" s="27">
        <v>-50000</v>
      </c>
    </row>
    <row r="11" spans="1:17" x14ac:dyDescent="0.3">
      <c r="A11" s="2" t="s">
        <v>7</v>
      </c>
      <c r="B11" s="26"/>
      <c r="C11" s="27">
        <v>-140000</v>
      </c>
    </row>
    <row r="12" spans="1:17" x14ac:dyDescent="0.3">
      <c r="A12" s="2" t="s">
        <v>33</v>
      </c>
      <c r="B12" s="26"/>
      <c r="C12" s="27">
        <v>-1000000</v>
      </c>
      <c r="O12" s="49"/>
      <c r="P12" s="49"/>
      <c r="Q12" s="49"/>
    </row>
    <row r="13" spans="1:17" x14ac:dyDescent="0.3">
      <c r="A13" s="2" t="s">
        <v>34</v>
      </c>
      <c r="B13" s="26"/>
      <c r="C13" s="27">
        <v>-755000</v>
      </c>
      <c r="O13" s="44"/>
      <c r="P13" s="44"/>
      <c r="Q13" s="44"/>
    </row>
    <row r="14" spans="1:17" x14ac:dyDescent="0.3">
      <c r="A14" s="2" t="s">
        <v>19</v>
      </c>
      <c r="B14" s="26"/>
      <c r="C14" s="27">
        <v>-500000</v>
      </c>
    </row>
    <row r="15" spans="1:17" x14ac:dyDescent="0.3">
      <c r="A15" s="2" t="s">
        <v>10</v>
      </c>
      <c r="B15" s="26"/>
      <c r="C15" s="27">
        <v>-10000</v>
      </c>
    </row>
    <row r="16" spans="1:17" x14ac:dyDescent="0.3">
      <c r="A16" s="2" t="s">
        <v>12</v>
      </c>
      <c r="B16" s="26"/>
      <c r="C16" s="27">
        <v>-5000</v>
      </c>
    </row>
    <row r="17" spans="1:4" x14ac:dyDescent="0.3">
      <c r="A17" s="2" t="s">
        <v>35</v>
      </c>
      <c r="B17" s="26">
        <v>500000</v>
      </c>
      <c r="C17" s="27">
        <v>-1300000</v>
      </c>
    </row>
    <row r="18" spans="1:4" x14ac:dyDescent="0.3">
      <c r="A18" s="2" t="s">
        <v>32</v>
      </c>
      <c r="B18" s="26">
        <v>5000000</v>
      </c>
      <c r="C18" s="27"/>
    </row>
    <row r="19" spans="1:4" x14ac:dyDescent="0.3">
      <c r="A19" s="2" t="s">
        <v>27</v>
      </c>
      <c r="B19" s="26">
        <v>1000000</v>
      </c>
      <c r="C19" s="27"/>
    </row>
    <row r="20" spans="1:4" x14ac:dyDescent="0.3">
      <c r="A20" s="2" t="s">
        <v>14</v>
      </c>
      <c r="B20" s="26">
        <v>100000</v>
      </c>
      <c r="C20" s="27"/>
    </row>
    <row r="21" spans="1:4" x14ac:dyDescent="0.3">
      <c r="A21" s="2" t="s">
        <v>25</v>
      </c>
      <c r="B21" s="26">
        <v>400000</v>
      </c>
      <c r="C21" s="27"/>
    </row>
    <row r="22" spans="1:4" x14ac:dyDescent="0.3">
      <c r="A22" s="2" t="s">
        <v>44</v>
      </c>
      <c r="B22" s="26">
        <v>200000</v>
      </c>
      <c r="C22" s="27"/>
    </row>
    <row r="23" spans="1:4" ht="15" thickBot="1" x14ac:dyDescent="0.35">
      <c r="A23" s="8" t="s">
        <v>4</v>
      </c>
      <c r="B23" s="28">
        <f>SUM(B9:B22)</f>
        <v>7200000</v>
      </c>
      <c r="C23" s="29">
        <f>SUM(C9:C21)</f>
        <v>-3840000</v>
      </c>
      <c r="D23" s="38"/>
    </row>
    <row r="24" spans="1:4" ht="15" thickTop="1" x14ac:dyDescent="0.3">
      <c r="A24" s="50" t="s">
        <v>1</v>
      </c>
      <c r="B24" s="51"/>
      <c r="C24" s="52"/>
    </row>
    <row r="25" spans="1:4" x14ac:dyDescent="0.3">
      <c r="A25" s="2" t="s">
        <v>11</v>
      </c>
      <c r="B25" s="26">
        <f>12*20000+12*14000+14*12000+38*12*350</f>
        <v>735600</v>
      </c>
      <c r="C25" s="27"/>
    </row>
    <row r="26" spans="1:4" x14ac:dyDescent="0.3">
      <c r="A26" s="2" t="s">
        <v>24</v>
      </c>
      <c r="B26" s="26">
        <v>600000</v>
      </c>
      <c r="C26" s="27"/>
    </row>
    <row r="27" spans="1:4" x14ac:dyDescent="0.3">
      <c r="A27" s="2" t="s">
        <v>17</v>
      </c>
      <c r="B27" s="26"/>
      <c r="C27" s="27">
        <v>-200000</v>
      </c>
    </row>
    <row r="28" spans="1:4" x14ac:dyDescent="0.3">
      <c r="A28" s="3" t="s">
        <v>3</v>
      </c>
      <c r="B28" s="30"/>
      <c r="C28" s="31">
        <v>-336800</v>
      </c>
    </row>
    <row r="29" spans="1:4" ht="15" thickBot="1" x14ac:dyDescent="0.35">
      <c r="A29" s="8" t="s">
        <v>4</v>
      </c>
      <c r="B29" s="28">
        <f>SUM(B25:B28)</f>
        <v>1335600</v>
      </c>
      <c r="C29" s="29">
        <f>SUM(C27:C28)</f>
        <v>-536800</v>
      </c>
      <c r="D29" s="38"/>
    </row>
    <row r="30" spans="1:4" ht="15" thickTop="1" x14ac:dyDescent="0.3">
      <c r="A30" s="53" t="s">
        <v>20</v>
      </c>
      <c r="B30" s="54"/>
      <c r="C30" s="55"/>
    </row>
    <row r="31" spans="1:4" x14ac:dyDescent="0.3">
      <c r="A31" s="4" t="s">
        <v>22</v>
      </c>
      <c r="B31" s="26"/>
      <c r="C31" s="23">
        <v>-556110</v>
      </c>
    </row>
    <row r="32" spans="1:4" x14ac:dyDescent="0.3">
      <c r="A32" s="5" t="s">
        <v>21</v>
      </c>
      <c r="B32" s="34"/>
      <c r="C32" s="33">
        <v>-1000000</v>
      </c>
    </row>
    <row r="33" spans="1:4" ht="15" thickBot="1" x14ac:dyDescent="0.35">
      <c r="A33" s="8" t="s">
        <v>4</v>
      </c>
      <c r="B33" s="28">
        <f>SUM(B31:B32)</f>
        <v>0</v>
      </c>
      <c r="C33" s="29">
        <f>SUM(C31:C32)</f>
        <v>-1556110</v>
      </c>
      <c r="D33" s="38"/>
    </row>
    <row r="34" spans="1:4" ht="15" thickTop="1" x14ac:dyDescent="0.3">
      <c r="A34" s="53" t="s">
        <v>28</v>
      </c>
      <c r="B34" s="54"/>
      <c r="C34" s="55"/>
    </row>
    <row r="35" spans="1:4" x14ac:dyDescent="0.3">
      <c r="A35" s="4" t="s">
        <v>2</v>
      </c>
      <c r="B35" s="26">
        <v>724000</v>
      </c>
      <c r="C35" s="27"/>
    </row>
    <row r="36" spans="1:4" x14ac:dyDescent="0.3">
      <c r="A36" s="5" t="s">
        <v>15</v>
      </c>
      <c r="B36" s="32"/>
      <c r="C36" s="33">
        <v>-754500</v>
      </c>
    </row>
    <row r="37" spans="1:4" ht="15" thickBot="1" x14ac:dyDescent="0.35">
      <c r="A37" s="8" t="s">
        <v>4</v>
      </c>
      <c r="B37" s="28">
        <f>SUM(B35:B36)</f>
        <v>724000</v>
      </c>
      <c r="C37" s="29">
        <f>SUM(C36)</f>
        <v>-754500</v>
      </c>
      <c r="D37" s="38"/>
    </row>
    <row r="38" spans="1:4" ht="15" thickTop="1" x14ac:dyDescent="0.3">
      <c r="A38" s="53" t="s">
        <v>30</v>
      </c>
      <c r="B38" s="54"/>
      <c r="C38" s="55"/>
    </row>
    <row r="39" spans="1:4" x14ac:dyDescent="0.3">
      <c r="A39" s="4" t="s">
        <v>2</v>
      </c>
      <c r="B39" s="22">
        <v>712500</v>
      </c>
      <c r="C39" s="23"/>
    </row>
    <row r="40" spans="1:4" x14ac:dyDescent="0.3">
      <c r="A40" s="4" t="s">
        <v>16</v>
      </c>
      <c r="B40" s="22"/>
      <c r="C40" s="23">
        <v>-475000</v>
      </c>
    </row>
    <row r="41" spans="1:4" x14ac:dyDescent="0.3">
      <c r="A41" s="3" t="s">
        <v>29</v>
      </c>
      <c r="B41" s="34"/>
      <c r="C41" s="31">
        <v>-500000</v>
      </c>
    </row>
    <row r="42" spans="1:4" ht="15" thickBot="1" x14ac:dyDescent="0.35">
      <c r="A42" s="8" t="s">
        <v>4</v>
      </c>
      <c r="B42" s="28">
        <f>SUM(B39:B41)</f>
        <v>712500</v>
      </c>
      <c r="C42" s="29">
        <f>SUM(C39:C41)</f>
        <v>-975000</v>
      </c>
    </row>
    <row r="43" spans="1:4" ht="15" thickTop="1" x14ac:dyDescent="0.3">
      <c r="A43" s="50" t="s">
        <v>37</v>
      </c>
      <c r="B43" s="51"/>
      <c r="C43" s="52"/>
    </row>
    <row r="44" spans="1:4" x14ac:dyDescent="0.3">
      <c r="A44" s="2" t="s">
        <v>2</v>
      </c>
      <c r="B44" s="26">
        <v>1440000</v>
      </c>
      <c r="C44" s="27"/>
    </row>
    <row r="45" spans="1:4" x14ac:dyDescent="0.3">
      <c r="A45" s="2" t="s">
        <v>38</v>
      </c>
      <c r="B45" s="26"/>
      <c r="C45" s="27">
        <v>-2800000</v>
      </c>
    </row>
    <row r="46" spans="1:4" ht="15" thickBot="1" x14ac:dyDescent="0.35">
      <c r="A46" s="8" t="s">
        <v>4</v>
      </c>
      <c r="B46" s="28">
        <f>SUM(B44:B45)</f>
        <v>1440000</v>
      </c>
      <c r="C46" s="29">
        <f>SUM(C44:C45)</f>
        <v>-2800000</v>
      </c>
      <c r="D46" s="38"/>
    </row>
    <row r="47" spans="1:4" ht="15" thickTop="1" x14ac:dyDescent="0.3">
      <c r="A47" s="53" t="s">
        <v>5</v>
      </c>
      <c r="B47" s="54"/>
      <c r="C47" s="55"/>
    </row>
    <row r="48" spans="1:4" x14ac:dyDescent="0.3">
      <c r="A48" s="2" t="s">
        <v>2</v>
      </c>
      <c r="B48" s="26">
        <v>300000</v>
      </c>
      <c r="C48" s="27"/>
    </row>
    <row r="49" spans="1:3" x14ac:dyDescent="0.3">
      <c r="A49" s="3" t="s">
        <v>16</v>
      </c>
      <c r="B49" s="30"/>
      <c r="C49" s="31">
        <v>-300000</v>
      </c>
    </row>
    <row r="50" spans="1:3" ht="15" thickBot="1" x14ac:dyDescent="0.35">
      <c r="A50" s="9" t="s">
        <v>4</v>
      </c>
      <c r="B50" s="28">
        <f>SUM(B48:B49)</f>
        <v>300000</v>
      </c>
      <c r="C50" s="29">
        <f>SUM(C48:C49)</f>
        <v>-300000</v>
      </c>
    </row>
    <row r="51" spans="1:3" ht="15" thickTop="1" x14ac:dyDescent="0.3">
      <c r="A51" s="53" t="s">
        <v>36</v>
      </c>
      <c r="B51" s="54"/>
      <c r="C51" s="55"/>
    </row>
    <row r="52" spans="1:3" x14ac:dyDescent="0.3">
      <c r="A52" s="2" t="s">
        <v>2</v>
      </c>
      <c r="B52" s="26">
        <v>400000</v>
      </c>
      <c r="C52" s="27"/>
    </row>
    <row r="53" spans="1:3" x14ac:dyDescent="0.3">
      <c r="A53" s="3" t="s">
        <v>38</v>
      </c>
      <c r="B53" s="30"/>
      <c r="C53" s="31">
        <v>-600000</v>
      </c>
    </row>
    <row r="54" spans="1:3" ht="15" thickBot="1" x14ac:dyDescent="0.35">
      <c r="A54" s="9" t="s">
        <v>4</v>
      </c>
      <c r="B54" s="28">
        <f>SUM(B52:B53)</f>
        <v>400000</v>
      </c>
      <c r="C54" s="29">
        <f>SUM(C52:C53)</f>
        <v>-600000</v>
      </c>
    </row>
    <row r="55" spans="1:3" ht="15" thickTop="1" x14ac:dyDescent="0.3">
      <c r="A55" s="53" t="s">
        <v>39</v>
      </c>
      <c r="B55" s="54"/>
      <c r="C55" s="55"/>
    </row>
    <row r="56" spans="1:3" x14ac:dyDescent="0.3">
      <c r="A56" s="2" t="s">
        <v>2</v>
      </c>
      <c r="B56" s="26">
        <f>50*3000</f>
        <v>150000</v>
      </c>
      <c r="C56" s="27"/>
    </row>
    <row r="57" spans="1:3" x14ac:dyDescent="0.3">
      <c r="A57" s="3" t="s">
        <v>38</v>
      </c>
      <c r="B57" s="30"/>
      <c r="C57" s="31">
        <v>-300000</v>
      </c>
    </row>
    <row r="58" spans="1:3" ht="15" thickBot="1" x14ac:dyDescent="0.35">
      <c r="A58" s="9" t="s">
        <v>4</v>
      </c>
      <c r="B58" s="28">
        <f>SUM(B56:B57)</f>
        <v>150000</v>
      </c>
      <c r="C58" s="29">
        <f>SUM(C56:C57)</f>
        <v>-300000</v>
      </c>
    </row>
    <row r="59" spans="1:3" ht="15" thickTop="1" x14ac:dyDescent="0.3">
      <c r="A59" s="60" t="s">
        <v>43</v>
      </c>
      <c r="B59" s="61"/>
      <c r="C59" s="62"/>
    </row>
    <row r="60" spans="1:3" x14ac:dyDescent="0.3">
      <c r="A60" s="2" t="s">
        <v>2</v>
      </c>
      <c r="B60" s="48">
        <f>120*6000</f>
        <v>720000</v>
      </c>
      <c r="C60" s="47"/>
    </row>
    <row r="61" spans="1:3" x14ac:dyDescent="0.3">
      <c r="A61" s="3" t="s">
        <v>38</v>
      </c>
      <c r="B61" s="46"/>
      <c r="C61" s="64">
        <f>-B60-400000-400000</f>
        <v>-1520000</v>
      </c>
    </row>
    <row r="62" spans="1:3" ht="15" thickBot="1" x14ac:dyDescent="0.35">
      <c r="A62" s="9" t="s">
        <v>4</v>
      </c>
      <c r="B62" s="28">
        <f>SUM(B60:B61)</f>
        <v>720000</v>
      </c>
      <c r="C62" s="29">
        <f>SUM(C60:C61)</f>
        <v>-1520000</v>
      </c>
    </row>
    <row r="63" spans="1:3" ht="15" thickTop="1" x14ac:dyDescent="0.3">
      <c r="A63" s="53" t="s">
        <v>42</v>
      </c>
      <c r="B63" s="54"/>
      <c r="C63" s="55"/>
    </row>
    <row r="64" spans="1:3" x14ac:dyDescent="0.3">
      <c r="A64" s="2" t="s">
        <v>2</v>
      </c>
      <c r="B64" s="26">
        <f>40*15000</f>
        <v>600000</v>
      </c>
      <c r="C64" s="27"/>
    </row>
    <row r="65" spans="1:4" x14ac:dyDescent="0.3">
      <c r="A65" s="3" t="s">
        <v>38</v>
      </c>
      <c r="B65" s="30"/>
      <c r="C65" s="31">
        <v>-700000</v>
      </c>
    </row>
    <row r="66" spans="1:4" ht="15" thickBot="1" x14ac:dyDescent="0.35">
      <c r="A66" s="9" t="s">
        <v>4</v>
      </c>
      <c r="B66" s="28">
        <f>SUM(B64:B65)</f>
        <v>600000</v>
      </c>
      <c r="C66" s="29">
        <f>SUM(C64:C65)</f>
        <v>-700000</v>
      </c>
    </row>
    <row r="67" spans="1:4" ht="15" thickTop="1" x14ac:dyDescent="0.3">
      <c r="A67" s="60" t="s">
        <v>40</v>
      </c>
      <c r="B67" s="61"/>
      <c r="C67" s="62"/>
    </row>
    <row r="68" spans="1:4" x14ac:dyDescent="0.3">
      <c r="A68" s="16" t="s">
        <v>41</v>
      </c>
      <c r="B68" s="46"/>
      <c r="C68" s="64">
        <f>-(20*17000+30*1200+20*4000)</f>
        <v>-456000</v>
      </c>
    </row>
    <row r="69" spans="1:4" ht="15" thickBot="1" x14ac:dyDescent="0.35">
      <c r="A69" s="9" t="s">
        <v>4</v>
      </c>
      <c r="B69" s="28">
        <f>SUM(B67:B68)</f>
        <v>0</v>
      </c>
      <c r="C69" s="29">
        <f>SUM(C68:C68)</f>
        <v>-456000</v>
      </c>
    </row>
    <row r="70" spans="1:4" ht="15" thickTop="1" x14ac:dyDescent="0.3">
      <c r="A70" s="53" t="s">
        <v>18</v>
      </c>
      <c r="B70" s="54"/>
      <c r="C70" s="55"/>
    </row>
    <row r="71" spans="1:4" x14ac:dyDescent="0.3">
      <c r="A71" s="3" t="s">
        <v>18</v>
      </c>
      <c r="B71" s="30"/>
      <c r="C71" s="31">
        <v>-573690</v>
      </c>
      <c r="D71" s="38"/>
    </row>
    <row r="72" spans="1:4" s="1" customFormat="1" ht="18.600000000000001" thickBot="1" x14ac:dyDescent="0.4">
      <c r="A72" s="8" t="s">
        <v>4</v>
      </c>
      <c r="B72" s="40">
        <f>SUM(B71:B71)</f>
        <v>0</v>
      </c>
      <c r="C72" s="41">
        <f>SUM(C71:C71)</f>
        <v>-573690</v>
      </c>
    </row>
    <row r="73" spans="1:4" ht="15.6" thickTop="1" thickBot="1" x14ac:dyDescent="0.35">
      <c r="A73" s="6"/>
      <c r="B73" s="35"/>
      <c r="C73" s="36"/>
    </row>
    <row r="74" spans="1:4" ht="19.2" thickTop="1" thickBot="1" x14ac:dyDescent="0.4">
      <c r="A74" s="7" t="s">
        <v>6</v>
      </c>
      <c r="B74" s="42">
        <f>SUM(B3,B33,B23,B29,B46,B50,B42,B37,B54,B58,B62,B66,B69,B72)</f>
        <v>14912100</v>
      </c>
      <c r="C74" s="43">
        <f>SUM(C50,C46,C33,C42,C37,C29,C23,C54,C58,C62,C66,C69,C72)</f>
        <v>-14912100</v>
      </c>
    </row>
    <row r="75" spans="1:4" x14ac:dyDescent="0.3">
      <c r="A75" s="16"/>
      <c r="B75" s="63"/>
      <c r="C75" s="63"/>
    </row>
    <row r="76" spans="1:4" x14ac:dyDescent="0.3">
      <c r="A76" s="15"/>
      <c r="B76" s="37"/>
      <c r="C76" s="37"/>
    </row>
    <row r="77" spans="1:4" ht="18" x14ac:dyDescent="0.35">
      <c r="A77" s="1"/>
      <c r="B77" s="37"/>
      <c r="C77" s="45"/>
    </row>
  </sheetData>
  <mergeCells count="17">
    <mergeCell ref="A70:C70"/>
    <mergeCell ref="B75:C75"/>
    <mergeCell ref="A47:C47"/>
    <mergeCell ref="A67:C67"/>
    <mergeCell ref="A51:C51"/>
    <mergeCell ref="A55:C55"/>
    <mergeCell ref="A63:C63"/>
    <mergeCell ref="A1:C1"/>
    <mergeCell ref="A2:C2"/>
    <mergeCell ref="A59:C59"/>
    <mergeCell ref="A38:C38"/>
    <mergeCell ref="A43:C43"/>
    <mergeCell ref="O12:Q12"/>
    <mergeCell ref="A24:C24"/>
    <mergeCell ref="A34:C34"/>
    <mergeCell ref="A8:C8"/>
    <mergeCell ref="A30:C30"/>
  </mergeCells>
  <pageMargins left="0.25" right="0.25" top="0.75" bottom="0.75" header="0.3" footer="0.3"/>
  <pageSetup paperSize="9" scale="91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PakTom</dc:creator>
  <cp:lastModifiedBy>Gyomber Tamas</cp:lastModifiedBy>
  <cp:lastPrinted>2013-05-18T08:40:54Z</cp:lastPrinted>
  <dcterms:created xsi:type="dcterms:W3CDTF">2013-03-21T19:55:34Z</dcterms:created>
  <dcterms:modified xsi:type="dcterms:W3CDTF">2020-08-25T19:39:00Z</dcterms:modified>
</cp:coreProperties>
</file>